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6FDEF09B-5072-4CF9-ADA2-3B9F323C3EA0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C33" i="2" s="1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2" i="2" l="1"/>
  <c r="C35" i="2" s="1"/>
</calcChain>
</file>

<file path=xl/sharedStrings.xml><?xml version="1.0" encoding="utf-8"?>
<sst xmlns="http://schemas.openxmlformats.org/spreadsheetml/2006/main" count="53" uniqueCount="51">
  <si>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</si>
  <si>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</si>
  <si>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</si>
  <si>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</si>
  <si>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</si>
  <si>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California State University - Fullerton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</si>
  <si>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</si>
  <si>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</si>
  <si>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</si>
  <si>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</si>
  <si>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</si>
  <si>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COMD 344 - The Anatomy and Physiology of Speech and Hearing</t>
  </si>
  <si>
    <t>Spch Sound Disorders--CDIS 3462/5462</t>
  </si>
  <si>
    <t>COMD 352 - Child Language and Phonological Disorders</t>
  </si>
  <si>
    <t>Diagnostic Audiology--CDIS 4420/5420</t>
  </si>
  <si>
    <t>COMD 461 - Audiology and Audiometry</t>
  </si>
  <si>
    <t>Aural Rehab.--CDIS 4370/5370</t>
  </si>
  <si>
    <t>COMD 465 - Aural Rehabilitation</t>
  </si>
  <si>
    <t>Hearing Science--CDIS 3369/5369</t>
  </si>
  <si>
    <t>COMD 350 - Speech and Hearing Science</t>
  </si>
  <si>
    <t>Speech &amp; Language Develop.--CDIS 4330/5330</t>
  </si>
  <si>
    <t>COMD 307 - Speech/Language Development</t>
  </si>
  <si>
    <t>Language Disorders--CDIS 4466/5466</t>
  </si>
  <si>
    <t>Neuroanatomy--CDIS 3312/5312</t>
  </si>
  <si>
    <t>COMD 474 - Neurology and Neurogenic Communicative Disorders</t>
  </si>
  <si>
    <t>Phonetics--CDIS 3359/5359</t>
  </si>
  <si>
    <t>COMD 241 - Introduction to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</si>
  <si>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</si>
  <si>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</si>
  <si>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</si>
  <si>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COMD 242 - Introduction to Communicative Disorders</t>
  </si>
  <si>
    <t>Service Delivery--CDIS 4317</t>
  </si>
  <si>
    <t>Neuro Survey--CDIS 4350</t>
  </si>
  <si>
    <t>Augmentative--CDIS 4340</t>
  </si>
  <si>
    <t>COMD 472 - Voice and Craniofacial Disorders</t>
  </si>
  <si>
    <t>COMD 475 - Fluency Disorders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</si>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</sst>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8" customWidth="1"/>
    <col min="2" max="2" width="88.2851562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1" t="s">
        <v>2</v>
      </c>
      <c r="E1" s="11"/>
      <c r="F1" s="11"/>
    </row>
    <row r="2" spans="1:6" s="2" customFormat="1" ht="18.75">
      <c r="A2" s="10" t="s">
        <v>3</v>
      </c>
      <c r="B2" s="10"/>
      <c r="C2" s="4"/>
      <c r="D2" s="11"/>
      <c r="E2" s="11"/>
      <c r="F2" s="11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13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3" t="s">
        <v>28</v>
      </c>
      <c r="B19" s="14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29</v>
      </c>
      <c r="B21" s="2" t="s">
        <v>30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B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B26" s="2" t="s">
        <v>35</v>
      </c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E31" s="3"/>
      <c r="F31" s="3">
        <f>IF(E31&gt;"",VLOOKUP(E31,Sheet2!$A$1:$B$5,2)*C31,0)</f>
        <v>0</v>
      </c>
    </row>
    <row r="32" spans="1:6" s="2" customFormat="1" ht="18.75">
      <c r="A32" s="2" t="s">
        <v>36</v>
      </c>
      <c r="C32" s="3">
        <f>SUM(Sheet2!A6:'Sheet2'!A34)</f>
        <v>0</v>
      </c>
      <c r="E32" s="3"/>
      <c r="F32" s="3"/>
    </row>
    <row r="33" spans="1:6" s="2" customFormat="1" ht="18.75">
      <c r="A33" s="2" t="s">
        <v>37</v>
      </c>
      <c r="C33" s="3">
        <f>SUM(F5:F31)</f>
        <v>0</v>
      </c>
      <c r="E33" s="3"/>
      <c r="F33" s="3"/>
    </row>
    <row r="34" spans="1:6" s="2" customFormat="1" ht="18.75">
      <c r="C34" s="3"/>
      <c r="E34" s="3"/>
      <c r="F34" s="3"/>
    </row>
    <row r="35" spans="1:6" s="2" customFormat="1" ht="18.75">
      <c r="A35" s="2" t="s">
        <v>38</v>
      </c>
      <c r="C35" s="5">
        <f>IF(C32&gt;0,C33/C32,0)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12" t="s">
        <v>39</v>
      </c>
      <c r="B37" s="12"/>
      <c r="C37" s="12"/>
      <c r="D37" s="12"/>
      <c r="E37" s="12"/>
      <c r="F37" s="12"/>
    </row>
    <row r="38" spans="1:6" s="2" customFormat="1" ht="18.75">
      <c r="A38" s="12"/>
      <c r="B38" s="12"/>
      <c r="C38" s="12"/>
      <c r="D38" s="12"/>
      <c r="E38" s="12"/>
      <c r="F38" s="12"/>
    </row>
    <row r="39" spans="1:6" s="2" customFormat="1" ht="18.75">
      <c r="A39" s="12"/>
      <c r="B39" s="12"/>
      <c r="C39" s="12"/>
      <c r="D39" s="12"/>
      <c r="E39" s="12"/>
      <c r="F39" s="12"/>
    </row>
    <row r="40" spans="1:6" s="2" customFormat="1" ht="18.75">
      <c r="A40" s="12"/>
      <c r="B40" s="12"/>
      <c r="C40" s="12"/>
      <c r="D40" s="12"/>
      <c r="E40" s="12"/>
      <c r="F40" s="12"/>
    </row>
    <row r="41" spans="1:6" s="2" customFormat="1" ht="18.75">
      <c r="A41" s="2" t="s">
        <v>40</v>
      </c>
      <c r="C41" s="3"/>
      <c r="E41" s="3"/>
      <c r="F41" s="3"/>
    </row>
    <row r="42" spans="1:6" s="2" customFormat="1" ht="18.75">
      <c r="A42" s="2" t="s">
        <v>41</v>
      </c>
      <c r="C42" s="3"/>
      <c r="E42" s="3"/>
      <c r="F42" s="3"/>
    </row>
    <row r="43" spans="1:6" s="2" customFormat="1" ht="18.75">
      <c r="A43" s="2" t="s">
        <v>42</v>
      </c>
      <c r="C43" s="3"/>
      <c r="E43" s="3"/>
      <c r="F43" s="3"/>
    </row>
    <row r="44" spans="1:6" s="2" customFormat="1" ht="18.75">
      <c r="A44" s="2" t="s">
        <v>43</v>
      </c>
      <c r="C44" s="3"/>
      <c r="E44" s="3"/>
      <c r="F44" s="3"/>
    </row>
    <row r="45" spans="1:6" s="2" customFormat="1" ht="18.75">
      <c r="A45" s="2" t="s">
        <v>44</v>
      </c>
      <c r="C45" s="3"/>
      <c r="E45" s="3"/>
      <c r="F45" s="3"/>
    </row>
    <row r="46" spans="1:6" s="2" customFormat="1" ht="18.75">
      <c r="C46" s="3"/>
      <c r="E46" s="3"/>
      <c r="F46" s="3"/>
    </row>
    <row r="47" spans="1:6" s="2" customFormat="1" ht="18.75">
      <c r="A47" s="2" t="s">
        <v>45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C49" s="3"/>
      <c r="E49" s="3"/>
      <c r="F49" s="3"/>
    </row>
    <row r="50" spans="1:6" s="6" customFormat="1" ht="18.75">
      <c r="A50" s="2"/>
      <c r="C50" s="7"/>
      <c r="E50" s="7"/>
      <c r="F50" s="7"/>
    </row>
    <row r="51" spans="1:6">
      <c r="A51" s="6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  <row r="35" spans="1:1" ht="18">
      <c r="A35" s="1"/>
    </row>
    <row r="36" spans="1:1" ht="18">
      <c r="A36" s="1"/>
    </row>
    <row r="37" spans="1:1" ht="18">
      <c r="A37" s="1"/>
    </row>
    <row r="38" spans="1:1" ht="18">
      <c r="A38" s="1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C38C71-63B8-4182-AD89-04FBAA3A6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0D1F5-C8A8-40CA-A80C-253616A65B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8365D-86F4-4BB8-9CDE-9810A881B93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