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EDE5A949-23A5-4436-8F96-2E2B3E64E7E0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3" l="1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F19" i="2"/>
  <c r="F18" i="2"/>
  <c r="F17" i="2"/>
  <c r="F16" i="2"/>
  <c r="F30" i="2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F20" i="2"/>
  <c r="F21" i="2"/>
  <c r="F22" i="2"/>
  <c r="F23" i="2"/>
  <c r="F24" i="2"/>
  <c r="F25" i="2"/>
  <c r="F26" i="2"/>
  <c r="F27" i="2"/>
  <c r="F28" i="2"/>
  <c r="F29" i="2"/>
  <c r="F31" i="2"/>
  <c r="C32" i="2" l="1"/>
  <c r="C35" i="2" s="1"/>
  <c r="C33" i="2"/>
</calcChain>
</file>

<file path=xl/sharedStrings.xml><?xml version="1.0" encoding="utf-8"?>
<sst xmlns="http://schemas.openxmlformats.org/spreadsheetml/2006/main" count="51" uniqueCount="51">
  <si>
    <t xml:space="preserve">Name: </t>
  </si>
  <si>
    <t>Advisor</t>
  </si>
  <si>
    <t>Undegraduate School</t>
  </si>
  <si>
    <t xml:space="preserve">ID:  </t>
  </si>
  <si>
    <t>Texas State University</t>
  </si>
  <si>
    <r>
      <t>Lamar University</t>
    </r>
    <r>
      <rPr>
        <sz val="14"/>
        <rFont val="Times New Roman"/>
        <family val="1"/>
      </rPr>
      <t xml:space="preserve"> (Revised 12/2020)</t>
    </r>
  </si>
  <si>
    <t>Hours</t>
  </si>
  <si>
    <t>Sem. Taken</t>
  </si>
  <si>
    <t>Grade</t>
  </si>
  <si>
    <t>Points</t>
  </si>
  <si>
    <t>A&amp;P Spch Prod Syst--CDIS 3325/5325</t>
  </si>
  <si>
    <t>SPHS 3318 - Speech Anatomy &amp; Physiology</t>
  </si>
  <si>
    <t>Spch Sound Disorders--CDIS 3462/5462</t>
  </si>
  <si>
    <t>SPHS 3320 - Language and Phonetical Disorders</t>
  </si>
  <si>
    <t>Diagnostic Audiology--CDIS 4420/5420</t>
  </si>
  <si>
    <t>SPHS 4334 - Audiology I</t>
  </si>
  <si>
    <t>Aural Rehab.--CDIS 4370/5370</t>
  </si>
  <si>
    <t>SPHS 4342 Audiologic Rehabilitation</t>
  </si>
  <si>
    <t>Hearing Science--CDIS 3369/5369</t>
  </si>
  <si>
    <t>SPHS 3312- Hearing Anatomy, Physiology &amp; Disorders</t>
  </si>
  <si>
    <t>Speech &amp; Language Develop.--CDIS 4330/5330</t>
  </si>
  <si>
    <t>SPHS 3310 - Language Acquisition</t>
  </si>
  <si>
    <t>Language Disorders--CDIS 4466/5466</t>
  </si>
  <si>
    <t>SPHS 3320 - Language and Phonetical Disorders?</t>
  </si>
  <si>
    <t>Neuroanatomy--CDIS 3312/5312</t>
  </si>
  <si>
    <t>SPHS 4332 - Neurology</t>
  </si>
  <si>
    <t>Phonetics--CDIS 3359/5359</t>
  </si>
  <si>
    <t>SPHS 2370 - Phonetics</t>
  </si>
  <si>
    <t>Speech Science--CDIS 3375/5375</t>
  </si>
  <si>
    <t>SPHS 3314 -  Speech and Hearing Science</t>
  </si>
  <si>
    <t>List all additional CDIS courses taken by the student with hours &amp; grades. *Do not include clinical practicum courses.</t>
  </si>
  <si>
    <t>Intro--CDIS 1331</t>
  </si>
  <si>
    <t>SPHS 1371 - Introduction to Speech Language Disorders?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</si>
  <si>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</si>
  <si>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</si>
  <si>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</si>
  <si>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</si>
  <si>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</si>
  <si>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</si>
  <si>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</si>
  <si>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</si>
  <si>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 xml:space="preserve">Physcial Science - 3 hours (Chemistry or Intro to Physics) </t>
  </si>
  <si>
    <t>Biological Science-3 hours (Human Anatomy &amp;  Physiology, Zoology, Neurophysiology, Human Genetics, Veterinary Science)</t>
  </si>
  <si>
    <t>Social/Behavorial Science - 3 hours (Psychology, Sociology, Anthropology, Public Health)</t>
  </si>
  <si>
    <t xml:space="preserve">Statistics--HP 3302 (Not Business Statistics) </t>
  </si>
  <si>
    <t>Development Across the LifeSpan  OR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</si>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</sst>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b/>
      <u/>
      <sz val="14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7" fillId="0" borderId="3" xfId="0" applyFont="1" applyBorder="1"/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1"/>
  <sheetViews>
    <sheetView tabSelected="1" zoomScaleNormal="100" zoomScaleSheetLayoutView="100" workbookViewId="0">
      <selection activeCell="A15" sqref="A15"/>
    </sheetView>
  </sheetViews>
  <sheetFormatPr defaultColWidth="10.7109375" defaultRowHeight="15.75"/>
  <cols>
    <col min="1" max="1" width="41.28515625" style="3" customWidth="1"/>
    <col min="2" max="2" width="85.570312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 ht="18.75">
      <c r="A1" s="13" t="s">
        <v>0</v>
      </c>
      <c r="B1" s="14"/>
      <c r="C1" s="14" t="s">
        <v>1</v>
      </c>
      <c r="D1" s="16" t="s">
        <v>2</v>
      </c>
      <c r="E1" s="16"/>
      <c r="F1" s="16"/>
    </row>
    <row r="2" spans="1:6" s="7" customFormat="1" ht="18.75">
      <c r="A2" s="13" t="s">
        <v>3</v>
      </c>
      <c r="B2" s="13"/>
      <c r="C2" s="14"/>
      <c r="D2" s="16"/>
      <c r="E2" s="16"/>
      <c r="F2" s="16"/>
    </row>
    <row r="3" spans="1:6" s="8" customFormat="1" ht="18.75">
      <c r="A3" s="14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</row>
    <row r="4" spans="1:6" s="8" customFormat="1" ht="18.75">
      <c r="A4" s="11"/>
    </row>
    <row r="5" spans="1:6" s="10" customFormat="1" ht="18.75">
      <c r="A5" s="10" t="s">
        <v>10</v>
      </c>
      <c r="B5" s="10" t="s">
        <v>11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12</v>
      </c>
      <c r="B6" s="10" t="s">
        <v>13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14</v>
      </c>
      <c r="B7" s="10" t="s">
        <v>15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16</v>
      </c>
      <c r="B8" s="10" t="s">
        <v>17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0" t="s">
        <v>18</v>
      </c>
      <c r="B9" s="10" t="s">
        <v>19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20</v>
      </c>
      <c r="B10" s="10" t="s">
        <v>21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22</v>
      </c>
      <c r="B11" s="15" t="s">
        <v>23</v>
      </c>
      <c r="C11" s="11"/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24</v>
      </c>
      <c r="B12" s="10" t="s">
        <v>25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0" t="s">
        <v>26</v>
      </c>
      <c r="B13" s="10" t="s">
        <v>27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0" t="s">
        <v>28</v>
      </c>
      <c r="B14" s="10" t="s">
        <v>29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A19" s="18" t="s">
        <v>30</v>
      </c>
      <c r="B19" s="19"/>
      <c r="C19" s="11"/>
      <c r="D19" s="11"/>
      <c r="E19" s="11"/>
      <c r="F19" s="11">
        <f>IF(E19&gt;"",VLOOKUP(E19,Sheet2!$A$1:$B$5,2)*C19,0)</f>
        <v>0</v>
      </c>
    </row>
    <row r="20" spans="1:6" s="10" customFormat="1" ht="18.75">
      <c r="C20" s="11"/>
      <c r="D20" s="11"/>
      <c r="E20" s="11"/>
      <c r="F20" s="11">
        <f>IF(E20&gt;"",VLOOKUP(E20,Sheet2!$A$1:$B$5,2)*C20,0)</f>
        <v>0</v>
      </c>
    </row>
    <row r="21" spans="1:6" s="10" customFormat="1" ht="18.75">
      <c r="A21" s="10" t="s">
        <v>31</v>
      </c>
      <c r="B21" s="15" t="s">
        <v>32</v>
      </c>
      <c r="C21" s="11">
        <v>3</v>
      </c>
      <c r="D21" s="11"/>
      <c r="E21" s="11"/>
      <c r="F21" s="11">
        <f>IF(E21&gt;"",VLOOKUP(E21,Sheet2!$A$1:$B$5,2)*C21,0)</f>
        <v>0</v>
      </c>
    </row>
    <row r="22" spans="1:6" s="10" customFormat="1" ht="18.75">
      <c r="A22" s="10" t="s">
        <v>33</v>
      </c>
      <c r="C22" s="11">
        <v>3</v>
      </c>
      <c r="D22" s="11"/>
      <c r="E22" s="11"/>
      <c r="F22" s="11">
        <f>IF(E22&gt;"",VLOOKUP(E22,Sheet2!$A$1:$B$5,2)*C22,0)</f>
        <v>0</v>
      </c>
    </row>
    <row r="23" spans="1:6" s="10" customFormat="1" ht="18.75">
      <c r="A23" s="10" t="s">
        <v>34</v>
      </c>
      <c r="C23" s="11">
        <v>3</v>
      </c>
      <c r="D23" s="11"/>
      <c r="E23" s="11"/>
      <c r="F23" s="11">
        <f>IF(E23&gt;"",VLOOKUP(E23,Sheet2!$A$1:$B$5,2)*C23,0)</f>
        <v>0</v>
      </c>
    </row>
    <row r="24" spans="1:6" s="10" customFormat="1" ht="18.75">
      <c r="A24" s="10" t="s">
        <v>35</v>
      </c>
      <c r="C24" s="11">
        <v>3</v>
      </c>
      <c r="D24" s="11"/>
      <c r="E24" s="11"/>
      <c r="F24" s="11">
        <f>IF(E24&gt;"",VLOOKUP(E24,Sheet2!$A$1:$B$5,2)*C24,0)</f>
        <v>0</v>
      </c>
    </row>
    <row r="25" spans="1:6" s="7" customFormat="1">
      <c r="C25" s="8"/>
      <c r="D25" s="8"/>
      <c r="E25" s="8"/>
      <c r="F25" s="8">
        <f>IF(E25&gt;"",VLOOKUP(E25,Sheet2!$A$1:$B$5,2)*C25,0)</f>
        <v>0</v>
      </c>
    </row>
    <row r="26" spans="1:6" s="7" customFormat="1">
      <c r="C26" s="8"/>
      <c r="D26" s="8"/>
      <c r="E26" s="8"/>
      <c r="F26" s="8">
        <f>IF(E26&gt;"",VLOOKUP(E26,Sheet2!$A$1:$B$5,2)*C26,0)</f>
        <v>0</v>
      </c>
    </row>
    <row r="27" spans="1:6" s="7" customFormat="1">
      <c r="C27" s="8"/>
      <c r="D27" s="8"/>
      <c r="E27" s="8"/>
      <c r="F27" s="8">
        <f>IF(E27&gt;"",VLOOKUP(E27,Sheet2!$A$1:$B$5,2)*C27,0)</f>
        <v>0</v>
      </c>
    </row>
    <row r="28" spans="1:6" s="7" customFormat="1">
      <c r="C28" s="8"/>
      <c r="D28" s="8"/>
      <c r="E28" s="8"/>
      <c r="F28" s="8">
        <f>IF(E28&gt;"",VLOOKUP(E28,Sheet2!$A$1:$B$5,2)*C28,0)</f>
        <v>0</v>
      </c>
    </row>
    <row r="29" spans="1:6" s="7" customFormat="1">
      <c r="C29" s="8"/>
      <c r="D29" s="8"/>
      <c r="E29" s="8"/>
      <c r="F29" s="8">
        <f>IF(E29&gt;"",VLOOKUP(E29,Sheet2!$A$1:$B$5,2)*C29,0)</f>
        <v>0</v>
      </c>
    </row>
    <row r="30" spans="1:6" s="7" customFormat="1">
      <c r="C30" s="8"/>
      <c r="D30" s="8"/>
      <c r="E30" s="8"/>
      <c r="F30" s="8">
        <f>IF(E30&gt;"",VLOOKUP(E30,Sheet2!$A$1:$B$5,2)*C30,0)</f>
        <v>0</v>
      </c>
    </row>
    <row r="31" spans="1:6" s="7" customFormat="1">
      <c r="C31" s="8"/>
      <c r="E31" s="8"/>
      <c r="F31" s="8">
        <f>IF(E31&gt;"",VLOOKUP(E31,Sheet2!$A$1:$B$5,2)*C31,0)</f>
        <v>0</v>
      </c>
    </row>
    <row r="32" spans="1:6" s="7" customFormat="1">
      <c r="A32" s="7" t="s">
        <v>36</v>
      </c>
      <c r="C32" s="8">
        <f>SUM(Sheet2!A6:'Sheet2'!A34)</f>
        <v>0</v>
      </c>
      <c r="E32" s="8"/>
      <c r="F32" s="8"/>
    </row>
    <row r="33" spans="1:6" s="7" customFormat="1">
      <c r="A33" s="7" t="s">
        <v>37</v>
      </c>
      <c r="C33" s="8">
        <f>SUM(F5:F31)</f>
        <v>0</v>
      </c>
      <c r="E33" s="8"/>
      <c r="F33" s="8"/>
    </row>
    <row r="34" spans="1:6" s="7" customFormat="1">
      <c r="C34" s="8"/>
      <c r="E34" s="8"/>
      <c r="F34" s="8"/>
    </row>
    <row r="35" spans="1:6" s="7" customFormat="1">
      <c r="A35" s="7" t="s">
        <v>38</v>
      </c>
      <c r="C35" s="9">
        <f>IF(C32&gt;0,C33/C32,0)</f>
        <v>0</v>
      </c>
      <c r="E35" s="8"/>
      <c r="F35" s="8"/>
    </row>
    <row r="36" spans="1:6" s="7" customFormat="1">
      <c r="C36" s="8"/>
      <c r="E36" s="8"/>
      <c r="F36" s="8"/>
    </row>
    <row r="37" spans="1:6" s="7" customFormat="1">
      <c r="A37" s="17" t="s">
        <v>39</v>
      </c>
      <c r="B37" s="17"/>
      <c r="C37" s="17"/>
      <c r="D37" s="17"/>
      <c r="E37" s="17"/>
      <c r="F37" s="17"/>
    </row>
    <row r="38" spans="1:6" s="7" customFormat="1">
      <c r="A38" s="17"/>
      <c r="B38" s="17"/>
      <c r="C38" s="17"/>
      <c r="D38" s="17"/>
      <c r="E38" s="17"/>
      <c r="F38" s="17"/>
    </row>
    <row r="39" spans="1:6" s="7" customFormat="1">
      <c r="A39" s="17"/>
      <c r="B39" s="17"/>
      <c r="C39" s="17"/>
      <c r="D39" s="17"/>
      <c r="E39" s="17"/>
      <c r="F39" s="17"/>
    </row>
    <row r="40" spans="1:6" s="7" customFormat="1">
      <c r="A40" s="17"/>
      <c r="B40" s="17"/>
      <c r="C40" s="17"/>
      <c r="D40" s="17"/>
      <c r="E40" s="17"/>
      <c r="F40" s="17"/>
    </row>
    <row r="41" spans="1:6" s="7" customFormat="1">
      <c r="A41" s="7" t="s">
        <v>40</v>
      </c>
      <c r="C41" s="8"/>
      <c r="E41" s="8"/>
      <c r="F41" s="8"/>
    </row>
    <row r="42" spans="1:6" s="7" customFormat="1">
      <c r="A42" s="7" t="s">
        <v>41</v>
      </c>
      <c r="C42" s="8"/>
      <c r="E42" s="8"/>
      <c r="F42" s="8"/>
    </row>
    <row r="43" spans="1:6" s="7" customFormat="1">
      <c r="A43" s="7" t="s">
        <v>42</v>
      </c>
      <c r="C43" s="8"/>
      <c r="E43" s="8"/>
      <c r="F43" s="8"/>
    </row>
    <row r="44" spans="1:6" s="7" customFormat="1">
      <c r="A44" s="7" t="s">
        <v>43</v>
      </c>
      <c r="C44" s="8"/>
      <c r="E44" s="8"/>
      <c r="F44" s="8"/>
    </row>
    <row r="45" spans="1:6" s="7" customFormat="1" ht="18.75">
      <c r="A45" s="10" t="s">
        <v>44</v>
      </c>
      <c r="C45" s="8"/>
      <c r="E45" s="8"/>
      <c r="F45" s="8"/>
    </row>
    <row r="46" spans="1:6" s="7" customFormat="1">
      <c r="C46" s="8"/>
      <c r="E46" s="8"/>
      <c r="F46" s="8"/>
    </row>
    <row r="47" spans="1:6" s="7" customFormat="1">
      <c r="A47" s="7" t="s">
        <v>45</v>
      </c>
      <c r="C47" s="8"/>
      <c r="E47" s="8"/>
      <c r="F47" s="8"/>
    </row>
    <row r="48" spans="1:6" s="7" customFormat="1">
      <c r="C48" s="8"/>
      <c r="E48" s="8"/>
      <c r="F48" s="8"/>
    </row>
    <row r="49" spans="1:6" s="7" customFormat="1">
      <c r="C49" s="8"/>
      <c r="E49" s="8"/>
      <c r="F49" s="8"/>
    </row>
    <row r="50" spans="1:6" s="5" customFormat="1">
      <c r="A50" s="7"/>
      <c r="C50" s="6"/>
      <c r="E50" s="6"/>
      <c r="F50" s="6"/>
    </row>
    <row r="51" spans="1:6">
      <c r="A51" s="5"/>
    </row>
  </sheetData>
  <mergeCells count="4">
    <mergeCell ref="D2:F2"/>
    <mergeCell ref="A37:F40"/>
    <mergeCell ref="D1:F1"/>
    <mergeCell ref="A19:B19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20" workbookViewId="0">
      <selection activeCell="A28" sqref="A28:A34"/>
    </sheetView>
  </sheetViews>
  <sheetFormatPr defaultColWidth="11.42578125" defaultRowHeight="12.75"/>
  <sheetData>
    <row r="1" spans="1:2">
      <c r="A1" t="s">
        <v>46</v>
      </c>
      <c r="B1">
        <v>4</v>
      </c>
    </row>
    <row r="2" spans="1:2">
      <c r="A2" t="s">
        <v>47</v>
      </c>
      <c r="B2">
        <v>3</v>
      </c>
    </row>
    <row r="3" spans="1:2">
      <c r="A3" t="s">
        <v>48</v>
      </c>
      <c r="B3">
        <v>2</v>
      </c>
    </row>
    <row r="4" spans="1:2">
      <c r="A4" t="s">
        <v>49</v>
      </c>
      <c r="B4">
        <v>1</v>
      </c>
    </row>
    <row r="5" spans="1:2">
      <c r="A5" t="s">
        <v>50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>
      <c r="A17">
        <f>IF(Sheet1!E16&gt;"",Sheet1!C16,0)</f>
        <v>0</v>
      </c>
    </row>
    <row r="18" spans="1:1">
      <c r="A18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012BE8-4955-4F33-8E02-27780F8170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B54B4B-6615-4346-BBF2-7B999EE45AD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2F70197-8895-45CF-A53C-CB207FFCB4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2024-10-18T15:07:44Z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