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9_{9C7C9DA3-5C84-4EC2-A4E4-ACA6361B0D10}" xr6:coauthVersionLast="47" xr6:coauthVersionMax="47" xr10:uidLastSave="{00000000-0000-0000-0000-000000000000}"/>
  <bookViews>
    <workbookView xWindow="-105" yWindow="0" windowWidth="28935" windowHeight="15450" xr2:uid="{C43C5D88-BBBF-4F9A-B469-23948C8D0862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C34" i="2"/>
  <c r="C37" i="2"/>
  <c r="F5" i="2"/>
  <c r="F6" i="2"/>
  <c r="F7" i="2"/>
  <c r="F8" i="2"/>
  <c r="F9" i="2"/>
  <c r="F10" i="2"/>
  <c r="F11" i="2"/>
  <c r="F12" i="2"/>
  <c r="F13" i="2"/>
  <c r="F14" i="2"/>
  <c r="F15" i="2"/>
  <c r="C35" i="2"/>
</calcChain>
</file>

<file path=xl/sharedStrings.xml><?xml version="1.0" encoding="utf-8"?>
<sst xmlns="http://schemas.openxmlformats.org/spreadsheetml/2006/main" count="49" uniqueCount="49">
  <si>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</si>
  <si>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</si>
  <si>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</si>
  <si>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</si>
  <si>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</si>
  <si>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</si>
  <si>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</si>
  <si>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</si>
  <si>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</si>
  <si>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</si>
  <si>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</si>
  <si>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</si>
  <si>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</si>
  <si>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</si>
  <si>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</si>
  <si>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</si>
  <si>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</si>
  <si>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</si>
  <si>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</si>
  <si>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</si>
  <si>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</si>
  <si>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</si>
  <si>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</si>
  <si>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</si>
  <si>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</si>
  <si>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</si>
  <si>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</si>
  <si>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</si>
  <si>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</si>
  <si>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List all additional CDIS courses taken by the student with hours &amp; grades. *Do not include clinical practicum courses.</t>
  </si>
  <si>
    <t xml:space="preserve">ASHA requires: </t>
  </si>
  <si>
    <t>Development Across the LifeSpan  OR  Human Growth and Development</t>
  </si>
  <si>
    <t>Biological Science-3 hours in an animal-based course: (Human A&amp;P, Zoology, Neurophysiology, Human Gentics, Veterinary Science )</t>
  </si>
  <si>
    <t>Social/Behavorial Science - 3 hours (Psychology, Sociology, Anthropology, Public Health )</t>
  </si>
  <si>
    <t>Statistics -- 3 hours  (not business statistics)</t>
  </si>
  <si>
    <t>Physcial Science - 3 hours (Chemistry  or Intro to Physics)</t>
  </si>
  <si>
    <t xml:space="preserve">                                             University of Kentucky                                              updated 1/14/15</t>
  </si>
  <si>
    <t>CSD 285- Applied Phonetics</t>
  </si>
  <si>
    <t>CSD 378 - Anatomy and Physiology of Speech</t>
  </si>
  <si>
    <t>CSD 402 Speech and Hearing Science</t>
  </si>
  <si>
    <t>CSD 410 Language Development Through the Lifespan</t>
  </si>
  <si>
    <t>CSD 482 - Clinical Management of Communication Disorders I</t>
  </si>
  <si>
    <t>CSD 483 - Clinical Management of Communication Disorders II</t>
  </si>
  <si>
    <t>CSD 491 - Audiology</t>
  </si>
  <si>
    <t>CSD 571 - Neural Bases of Speech, Language and Hearing</t>
  </si>
  <si>
    <t>CSD 591 - Aural Rehabilitation</t>
  </si>
  <si>
    <t>Phonetics--CDIS 3359/5353</t>
  </si>
  <si>
    <t>Speech Science--CDIS 3375/5375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</si>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</sst>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imes"/>
    </font>
    <font>
      <sz val="14"/>
      <name val="Times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A97A6-13DF-4635-A36C-8F62C0E3825C}">
  <sheetPr codeName="Sheet1">
    <pageSetUpPr fitToPage="1"/>
  </sheetPr>
  <dimension ref="A1:F52"/>
  <sheetViews>
    <sheetView tabSelected="1" zoomScaleNormal="100" workbookViewId="0">
      <selection activeCell="A9" sqref="A9"/>
    </sheetView>
  </sheetViews>
  <sheetFormatPr defaultColWidth="10.7109375" defaultRowHeight="15.75"/>
  <cols>
    <col min="1" max="1" width="43.85546875" style="3" customWidth="1"/>
    <col min="2" max="2" width="89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B1" s="8"/>
      <c r="C1" s="8" t="s">
        <v>0</v>
      </c>
      <c r="D1" s="16" t="s">
        <v>18</v>
      </c>
      <c r="E1" s="16"/>
      <c r="F1" s="16"/>
    </row>
    <row r="2" spans="1:6" s="7" customFormat="1">
      <c r="A2" s="7" t="s">
        <v>27</v>
      </c>
      <c r="C2" s="8"/>
      <c r="D2" s="16"/>
      <c r="E2" s="16"/>
      <c r="F2" s="16"/>
    </row>
    <row r="3" spans="1:6" s="8" customFormat="1">
      <c r="A3" s="8" t="s">
        <v>1</v>
      </c>
      <c r="B3" s="15" t="s">
        <v>36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38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B6" s="10" t="s">
        <v>41</v>
      </c>
      <c r="C6" s="11">
        <v>3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43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B8" s="10" t="s">
        <v>45</v>
      </c>
      <c r="C8" s="11">
        <v>3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9" t="s">
        <v>48</v>
      </c>
      <c r="C9" s="11"/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B10" s="10" t="s">
        <v>40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B11" s="10" t="s">
        <v>42</v>
      </c>
      <c r="C11" s="11">
        <v>3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B12" s="10" t="s">
        <v>44</v>
      </c>
      <c r="C12" s="11">
        <v>3</v>
      </c>
      <c r="D12" s="11"/>
      <c r="E12" s="11"/>
      <c r="F12" s="11">
        <f>IF(E12&gt;"",VLOOKUP(E12,Sheet2!$A$1:$B$5,2)*C12,0)</f>
        <v>0</v>
      </c>
    </row>
    <row r="13" spans="1:6" s="10" customFormat="1" ht="18.75">
      <c r="A13" s="19" t="s">
        <v>46</v>
      </c>
      <c r="B13" s="10" t="s">
        <v>37</v>
      </c>
      <c r="C13" s="11">
        <v>3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9" t="s">
        <v>47</v>
      </c>
      <c r="B14" s="10" t="s">
        <v>39</v>
      </c>
      <c r="C14" s="11">
        <v>3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/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D19" s="11"/>
      <c r="E19" s="11"/>
      <c r="F19" s="11">
        <f>IF(E19&gt;"",VLOOKUP(E19,Sheet2!$A$1:$B$5,2)*C19,0)</f>
        <v>0</v>
      </c>
    </row>
    <row r="20" spans="1:6" s="10" customFormat="1" ht="18.75">
      <c r="A20" s="17" t="s">
        <v>29</v>
      </c>
      <c r="B20" s="18"/>
      <c r="D20" s="11"/>
      <c r="E20" s="11"/>
      <c r="F20" s="11">
        <f>IF(E20&gt;"",VLOOKUP(E20,Sheet2!$A$1:$B$5,2)*C20,0)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IF(E21&gt;"",VLOOKUP(E21,Sheet2!$A$1:$B$5,2)*C21,0)</f>
        <v>0</v>
      </c>
    </row>
    <row r="22" spans="1:6" s="7" customFormat="1" ht="18.75">
      <c r="A22" s="10" t="s">
        <v>13</v>
      </c>
      <c r="B22" s="14"/>
      <c r="C22" s="11"/>
      <c r="D22" s="8"/>
      <c r="E22" s="8"/>
      <c r="F22" s="11">
        <f>IF(E22&gt;"",VLOOKUP(E22,Sheet2!$A$1:$B$5,2)*C22,0)</f>
        <v>0</v>
      </c>
    </row>
    <row r="23" spans="1:6" s="7" customFormat="1" ht="18.75">
      <c r="A23" s="10" t="s">
        <v>14</v>
      </c>
      <c r="B23" s="10"/>
      <c r="C23" s="11"/>
      <c r="D23" s="8"/>
      <c r="E23" s="8"/>
      <c r="F23" s="11">
        <f>IF(E23&gt;"",VLOOKUP(E23,Sheet2!$A$1:$B$5,2)*C23,0)</f>
        <v>0</v>
      </c>
    </row>
    <row r="24" spans="1:6" s="7" customFormat="1" ht="18.75">
      <c r="A24" s="10" t="s">
        <v>16</v>
      </c>
      <c r="B24" s="10"/>
      <c r="C24" s="11"/>
      <c r="D24" s="8"/>
      <c r="E24" s="8"/>
      <c r="F24" s="11">
        <f>IF(E24&gt;"",VLOOKUP(E24,Sheet2!$A$1:$B$5,2)*C24,0)</f>
        <v>0</v>
      </c>
    </row>
    <row r="25" spans="1:6" s="7" customFormat="1" ht="18.75">
      <c r="A25" s="10" t="s">
        <v>15</v>
      </c>
      <c r="B25" s="10"/>
      <c r="C25" s="11"/>
      <c r="D25" s="8"/>
      <c r="E25" s="8"/>
      <c r="F25" s="11">
        <f>IF(E25&gt;"",VLOOKUP(E25,Sheet2!$A$1:$B$5,2)*C25,0)</f>
        <v>0</v>
      </c>
    </row>
    <row r="26" spans="1:6" s="7" customFormat="1" ht="18.75">
      <c r="C26" s="8"/>
      <c r="D26" s="8"/>
      <c r="E26" s="8"/>
      <c r="F26" s="11">
        <f>IF(E26&gt;"",VLOOKUP(E26,Sheet2!$A$1:$B$5,2)*C26,0)</f>
        <v>0</v>
      </c>
    </row>
    <row r="27" spans="1:6" s="7" customFormat="1" ht="18.75">
      <c r="C27" s="8"/>
      <c r="D27" s="8"/>
      <c r="E27" s="8"/>
      <c r="F27" s="11">
        <f>IF(E27&gt;"",VLOOKUP(E27,Sheet2!$A$1:$B$5,2)*C27,0)</f>
        <v>0</v>
      </c>
    </row>
    <row r="28" spans="1:6" s="7" customFormat="1" ht="18.75">
      <c r="C28" s="8"/>
      <c r="D28" s="8"/>
      <c r="E28" s="8"/>
      <c r="F28" s="11">
        <f>IF(E28&gt;"",VLOOKUP(E28,Sheet2!$A$1:$B$5,2)*C28,0)</f>
        <v>0</v>
      </c>
    </row>
    <row r="29" spans="1:6" s="7" customFormat="1" ht="18.75">
      <c r="C29" s="8"/>
      <c r="D29" s="8"/>
      <c r="E29" s="8"/>
      <c r="F29" s="11">
        <f>IF(E29&gt;"",VLOOKUP(E29,Sheet2!$A$1:$B$5,2)*C29,0)</f>
        <v>0</v>
      </c>
    </row>
    <row r="30" spans="1:6" s="7" customFormat="1" ht="18.75">
      <c r="C30" s="8"/>
      <c r="E30" s="8"/>
      <c r="F30" s="11">
        <f>IF(E30&gt;"",VLOOKUP(E30,Sheet2!$A$1:$B$5,2)*C30,0)</f>
        <v>0</v>
      </c>
    </row>
    <row r="31" spans="1:6" s="7" customFormat="1"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5</v>
      </c>
      <c r="C34" s="8">
        <f>SUM(Sheet2!A5:'Sheet2'!A33)</f>
        <v>0</v>
      </c>
      <c r="D34" s="13"/>
      <c r="E34" s="13"/>
      <c r="F34" s="13"/>
    </row>
    <row r="35" spans="1:6" s="7" customFormat="1">
      <c r="A35" s="7" t="s">
        <v>6</v>
      </c>
      <c r="C35" s="8">
        <f>SUM(F5:F30)</f>
        <v>0</v>
      </c>
      <c r="D35" s="13"/>
      <c r="E35" s="13"/>
      <c r="F35" s="13"/>
    </row>
    <row r="36" spans="1:6" s="7" customFormat="1">
      <c r="C36" s="8"/>
      <c r="D36" s="13"/>
      <c r="E36" s="13"/>
      <c r="F36" s="13"/>
    </row>
    <row r="37" spans="1:6" s="7" customFormat="1">
      <c r="A37" s="7" t="s">
        <v>7</v>
      </c>
      <c r="C37" s="9">
        <f>IF(C34&gt;0,C35/C34,0)</f>
        <v>0</v>
      </c>
      <c r="D37" s="13"/>
      <c r="E37" s="13"/>
      <c r="F37" s="13"/>
    </row>
    <row r="38" spans="1:6" s="7" customFormat="1">
      <c r="C38" s="13"/>
      <c r="E38" s="8"/>
      <c r="F38" s="8"/>
    </row>
    <row r="39" spans="1:6" s="7" customFormat="1">
      <c r="A39" s="13" t="s">
        <v>19</v>
      </c>
      <c r="B39" s="13"/>
      <c r="C39" s="13"/>
      <c r="E39" s="8"/>
      <c r="F39" s="8"/>
    </row>
    <row r="40" spans="1:6" s="7" customFormat="1">
      <c r="A40" s="13"/>
      <c r="B40" s="13"/>
      <c r="C40" s="8"/>
      <c r="E40" s="8"/>
      <c r="F40" s="8"/>
    </row>
    <row r="41" spans="1:6" s="7" customFormat="1">
      <c r="A41" s="13"/>
      <c r="B41" s="13"/>
      <c r="C41" s="8"/>
      <c r="E41" s="8"/>
      <c r="F41" s="8"/>
    </row>
    <row r="42" spans="1:6" s="7" customFormat="1">
      <c r="A42" s="13"/>
      <c r="B42" s="13"/>
      <c r="C42" s="8"/>
      <c r="E42" s="8"/>
      <c r="F42" s="8"/>
    </row>
    <row r="43" spans="1:6" s="7" customFormat="1">
      <c r="A43" s="7" t="s">
        <v>30</v>
      </c>
      <c r="C43" s="8"/>
      <c r="E43" s="8"/>
      <c r="F43" s="8"/>
    </row>
    <row r="44" spans="1:6" s="7" customFormat="1">
      <c r="A44" s="7" t="s">
        <v>35</v>
      </c>
      <c r="C44" s="8"/>
      <c r="E44" s="8"/>
      <c r="F44" s="8"/>
    </row>
    <row r="45" spans="1:6" s="7" customFormat="1">
      <c r="A45" s="7" t="s">
        <v>32</v>
      </c>
      <c r="C45" s="8"/>
      <c r="E45" s="8"/>
      <c r="F45" s="8"/>
    </row>
    <row r="46" spans="1:6" s="7" customFormat="1">
      <c r="A46" s="7" t="s">
        <v>33</v>
      </c>
      <c r="C46" s="8"/>
      <c r="E46" s="8"/>
      <c r="F46" s="8"/>
    </row>
    <row r="47" spans="1:6" s="5" customFormat="1">
      <c r="A47" s="7" t="s">
        <v>34</v>
      </c>
      <c r="B47" s="7"/>
      <c r="C47" s="8"/>
      <c r="E47" s="6"/>
      <c r="F47" s="6"/>
    </row>
    <row r="48" spans="1:6">
      <c r="A48" s="7"/>
      <c r="B48" s="7"/>
      <c r="C48" s="8"/>
    </row>
    <row r="49" spans="1:3">
      <c r="A49" s="7" t="s">
        <v>31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5"/>
      <c r="B52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54" orientation="landscape" horizontalDpi="1200" verticalDpi="1200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312CD-7474-4160-B0D4-4ADEE1A16421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1C610-A978-4FD8-8266-B6338AE5BE5A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74603-1CF6-491C-ABBD-21E808380A8E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2CAF6-42CD-4EE8-9E60-E8829042BF5B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F77ED-4F8F-4E49-AC55-46943D8BFBBB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BE6C2-90C4-468F-8BD7-9AA0FDEFE691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AA651-8F1F-464E-855A-9C1D9C0D09A9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0F756-D3BB-4B3A-B8B9-B0B39C5F7275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.75">
      <c r="A8" s="2">
        <f>IF(Sheet1!E7&gt;"",Sheet1!C7,0)</f>
        <v>0</v>
      </c>
    </row>
    <row r="9" spans="1:2" ht="18.75">
      <c r="A9" s="2">
        <f>IF(Sheet1!E8&gt;"",Sheet1!C8,0)</f>
        <v>0</v>
      </c>
    </row>
    <row r="10" spans="1:2" ht="18.75">
      <c r="A10" s="2">
        <f>IF(Sheet1!E9&gt;"",Sheet1!C9,0)</f>
        <v>0</v>
      </c>
    </row>
    <row r="11" spans="1:2" ht="18.75">
      <c r="A11" s="2">
        <f>IF(Sheet1!E10&gt;"",Sheet1!C10,0)</f>
        <v>0</v>
      </c>
    </row>
    <row r="12" spans="1:2" ht="18.75">
      <c r="A12" s="2">
        <f>IF(Sheet1!E11&gt;"",Sheet1!C11,0)</f>
        <v>0</v>
      </c>
    </row>
    <row r="13" spans="1:2" ht="18.75">
      <c r="A13" s="2">
        <f>IF(Sheet1!E12&gt;"",Sheet1!C12,0)</f>
        <v>0</v>
      </c>
    </row>
    <row r="14" spans="1:2" ht="18.75">
      <c r="A14" s="2">
        <f>IF(Sheet1!E13&gt;"",Sheet1!C13,0)</f>
        <v>0</v>
      </c>
    </row>
    <row r="15" spans="1:2" ht="18.75">
      <c r="A15" s="2">
        <f>IF(Sheet1!E14&gt;"",Sheet1!C14,0)</f>
        <v>0</v>
      </c>
    </row>
    <row r="16" spans="1:2" ht="18.75">
      <c r="A16" s="2">
        <f>IF(Sheet1!E15&gt;"",Sheet1!C15,0)</f>
        <v>0</v>
      </c>
    </row>
    <row r="17" spans="1:1" ht="18.75">
      <c r="A17" s="2">
        <f>IF(Sheet1!E16&gt;"",Sheet1!C16,0)</f>
        <v>0</v>
      </c>
    </row>
    <row r="18" spans="1:1" ht="18.75">
      <c r="A18" s="2">
        <f>IF(Sheet1!E17&gt;"",Sheet1!C17,0)</f>
        <v>0</v>
      </c>
    </row>
    <row r="19" spans="1:1" ht="18.75">
      <c r="A19" s="2">
        <f>IF(Sheet1!E18&gt;"",Sheet1!C18,0)</f>
        <v>0</v>
      </c>
    </row>
    <row r="20" spans="1:1" ht="18.75">
      <c r="A20" s="2">
        <f>IF(Sheet1!E19&gt;"",Sheet1!C19,0)</f>
        <v>0</v>
      </c>
    </row>
    <row r="21" spans="1:1" ht="18.75">
      <c r="A21" s="2">
        <f>IF(Sheet1!E20&gt;"",Sheet1!C20,0)</f>
        <v>0</v>
      </c>
    </row>
    <row r="22" spans="1:1" ht="18.75">
      <c r="A22" s="2">
        <f>IF(Sheet1!E21&gt;"",Sheet1!C21,0)</f>
        <v>0</v>
      </c>
    </row>
    <row r="23" spans="1:1" ht="18.75">
      <c r="A23" s="2">
        <f>IF(Sheet1!E22&gt;"",Sheet1!C22,0)</f>
        <v>0</v>
      </c>
    </row>
    <row r="24" spans="1:1" ht="18.75">
      <c r="A24" s="2">
        <f>IF(Sheet1!E23&gt;"",Sheet1!C23,0)</f>
        <v>0</v>
      </c>
    </row>
    <row r="25" spans="1:1" ht="18.75">
      <c r="A25" s="2">
        <f>IF(Sheet1!E24&gt;"",Sheet1!C24,0)</f>
        <v>0</v>
      </c>
    </row>
    <row r="26" spans="1:1" ht="18.75">
      <c r="A26" s="2">
        <f>IF(Sheet1!E25&gt;"",Sheet1!C25,0)</f>
        <v>0</v>
      </c>
    </row>
    <row r="27" spans="1:1" ht="18.75">
      <c r="A27" s="2">
        <f>IF(Sheet1!E26&gt;"",Sheet1!C26,0)</f>
        <v>0</v>
      </c>
    </row>
    <row r="28" spans="1:1" ht="18.75">
      <c r="A28" s="2">
        <f>IF(Sheet1!E27&gt;"",Sheet1!C27,0)</f>
        <v>0</v>
      </c>
    </row>
    <row r="29" spans="1:1" ht="18.75">
      <c r="A29" s="2">
        <f>IF(Sheet1!E28&gt;"",Sheet1!C28,0)</f>
        <v>0</v>
      </c>
    </row>
    <row r="30" spans="1:1" ht="18.75">
      <c r="A30" s="2">
        <f>IF(Sheet1!E29&gt;"",Sheet1!C29,0)</f>
        <v>0</v>
      </c>
    </row>
    <row r="31" spans="1:1" ht="18.75">
      <c r="A31" s="2">
        <f>IF(Sheet1!E30&gt;"",Sheet1!C30,0)</f>
        <v>0</v>
      </c>
    </row>
    <row r="32" spans="1:1" ht="18.75">
      <c r="A32" s="2">
        <f>IF(Sheet1!E31&gt;"",Sheet1!C31,0)</f>
        <v>0</v>
      </c>
    </row>
    <row r="33" spans="1:1" ht="18.75">
      <c r="A33" s="2">
        <f>IF(Sheet1!E32&gt;"",Sheet1!C32,0)</f>
        <v>0</v>
      </c>
    </row>
    <row r="34" spans="1:1" ht="18.75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855AB-567D-4890-BCDE-C2C52F2FD6DD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2BE7B-DA42-474B-9831-1FB90158BB19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A9A3B-6B2B-4F75-8B77-3C469E86EB19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50317-4472-4592-82E7-6B62913097D9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03963-1EB9-49F4-9024-A04F94CE579B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32DA0-C8FE-4109-B20B-3D15EBCD5491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64732-F06F-45FE-B3A3-338D453EBC58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2013-02-07T14:58:00Z</cp:lastPrinted>
  <dcterms:created xsi:type="dcterms:W3CDTF">1998-11-02T22:06:08Z</dcterms:created>
  <dcterms:modified xsi:type="dcterms:W3CDTF">2024-10-23T17:41:55Z</dcterms:modified>
</cp:coreProperties>
</file>